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090" windowHeight="5220" activeTab="0"/>
  </bookViews>
  <sheets>
    <sheet name="Calculation" sheetId="1" r:id="rId1"/>
    <sheet name="Repayment Table" sheetId="2" r:id="rId2"/>
    <sheet name="Fixed Time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<sst xmlns="http://schemas.openxmlformats.org/spreadsheetml/2006/main" count="41" uniqueCount="31">
  <si>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Payment</t>
  </si>
  <si>
    <t>Repayment Amounts for Home Loans</t>
  </si>
  <si>
    <t>Amount of Loan</t>
  </si>
  <si>
    <t>Term of Loan in Years</t>
  </si>
  <si>
    <t>Rate %</t>
  </si>
  <si>
    <t xml:space="preserve">Your Minimum Payment is </t>
  </si>
  <si>
    <t>Substitute your loan amount, term of loan and interest rate</t>
  </si>
  <si>
    <t>Your repayment will be calculated for you</t>
  </si>
  <si>
    <t>Amount Borrowed</t>
  </si>
  <si>
    <t>Interest Rate</t>
  </si>
  <si>
    <t>Amount</t>
  </si>
  <si>
    <t>Rate</t>
  </si>
  <si>
    <t>Years</t>
  </si>
  <si>
    <t>Per Month</t>
  </si>
  <si>
    <t>Payment amounts for a fixed number of years</t>
  </si>
  <si>
    <t>These values are transferred from the</t>
  </si>
  <si>
    <t>Calculation Worksheet. Do not update here</t>
  </si>
  <si>
    <t>These values are transferred from the Calculation Worksheet. Do not update here</t>
  </si>
  <si>
    <t>Only change amounts in blue text.</t>
  </si>
  <si>
    <t>All other cells are protected to avoid errors.</t>
  </si>
  <si>
    <t xml:space="preserve">This worksheet is copyright and intended for home use only. </t>
  </si>
  <si>
    <t xml:space="preserve">You can use it for your own mortgage and pass it on to a friend. </t>
  </si>
  <si>
    <t>Please do not redistribute on a webpage or use it for commercial purposes.</t>
  </si>
  <si>
    <t xml:space="preserve"> If you base financial or investment decisions on calculations from this worksheet, you do so at your own risk.</t>
  </si>
  <si>
    <t>Worksheet written by LainieJean. Visit my webpage at www.lainie.com.au</t>
  </si>
  <si>
    <t>Instructions for setting up and using this worksheet are in my book</t>
  </si>
  <si>
    <t>Fast Track Your Mortgage</t>
  </si>
  <si>
    <t>by Lorraine Graham</t>
  </si>
  <si>
    <t>Published by Allen and Unwin 2002</t>
  </si>
  <si>
    <t xml:space="preserve">Available from all general bookstores and from </t>
  </si>
  <si>
    <t>the Allen and Unwin website at www.allenandunwin.com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</si>
</sst>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\ #,##0_);_(&quot;$&quot;* \(#,##0\);_(&quot;$&quot;\ &quot;-&quot;_);_(@_)"/>
    <numFmt numFmtId="173" formatCode="#\ ##0"/>
    <numFmt numFmtId="174" formatCode="General_)"/>
    <numFmt numFmtId="175" formatCode="0.00_)"/>
    <numFmt numFmtId="176" formatCode="0.000"/>
    <numFmt numFmtId="177" formatCode="_(&quot;$&quot;0.00_);_(&quot;$&quot;* \(#,##0.00\);_(&quot;$&quot;* &quot;-&quot;??_);_(@_)"/>
    <numFmt numFmtId="178" formatCode="_(&quot;$&quot;0.0_);_(&quot;$&quot;* \(#,##0.0\);_(&quot;$&quot;* &quot;-&quot;??_);_(@_)"/>
    <numFmt numFmtId="179" formatCode="_(&quot;$&quot;0_);_(&quot;$&quot;* \(#,##0\);_(&quot;$&quot;* &quot;-&quot;??_);_(@_)"/>
    <numFmt numFmtId="180" formatCode="0.0000"/>
    <numFmt numFmtId="181" formatCode="0.0"/>
    <numFmt numFmtId="182" formatCode="0.00\ \ "/>
    <numFmt numFmtId="183" formatCode="d\-mmm\ \ "/>
    <numFmt numFmtId="184" formatCode="d\-mmm\-yy\ \ "/>
    <numFmt numFmtId="185" formatCode="\ \ General"/>
    <numFmt numFmtId="186" formatCode="\ \ @"/>
    <numFmt numFmtId="187" formatCode="0.00\ \ \ \ \ \ "/>
    <numFmt numFmtId="188" formatCode="#\ ###\ ##0"/>
    <numFmt numFmtId="189" formatCode="[Red][&gt;50]General;\(0\);#\ ##0"/>
    <numFmt numFmtId="190" formatCode="#\ ##0;[Red]#\ ##0"/>
    <numFmt numFmtId="191" formatCode="#\ ##0;[Red]\-#\ ##0"/>
    <numFmt numFmtId="192" formatCode="&quot;$&quot;#,##0.000_);[Red]\(&quot;$&quot;#,##0.000\)"/>
    <numFmt numFmtId="193" formatCode="&quot;$&quot;#,##0.0000_);[Red]\(&quot;$&quot;#,##0.0000\)"/>
    <numFmt numFmtId="194" formatCode="&quot;$&quot;#,##0.00000_);[Red]\(&quot;$&quot;#,##0.00000\)"/>
    <numFmt numFmtId="195" formatCode="&quot;$&quot;#,##0.0_);[Red]\(&quot;$&quot;#,##0.0\)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  <numFmt numFmtId="198" formatCode="&quot;$&quot;#,##0"/>
    <numFmt numFmtId="199" formatCode="0.0%"/>
    <numFmt numFmtId="200" formatCode="_-&quot;$&quot;* #,##0.0_-;\-&quot;$&quot;* #,##0.0_-;_-&quot;$&quot;* &quot;-&quot;??_-;_-@_-"/>
    <numFmt numFmtId="201" formatCode="_-&quot;$&quot;* #,##0_-;\-&quot;$&quot;* #,##0_-;_-&quot;$&quot;* &quot;-&quot;??_-;_-@_-"/>
    <numFmt numFmtId="202" formatCode="dd\-mmm\-yy"/>
    <numFmt numFmtId="203" formatCode="_(&quot;$&quot;* #,##0.000_);_(&quot;$&quot;* \(#,##0.000\);_(&quot;$&quot;* &quot;-&quot;??_);_(@_)"/>
    <numFmt numFmtId="204" formatCode="_(&quot;$&quot;* #,##0.0000_);_(&quot;$&quot;* \(#,##0.0000\);_(&quot;$&quot;* &quot;-&quot;??_);_(@_)"/>
  </numFmts>
  <fonts count="11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sz val="10"/>
      <name val="Times New Roman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1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81" fontId="4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81" fontId="4" fillId="0" borderId="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191" fontId="4" fillId="0" borderId="0" xfId="0" applyNumberFormat="1" applyFont="1" applyBorder="1" applyAlignment="1" applyProtection="1">
      <alignment horizontal="center"/>
      <protection/>
    </xf>
    <xf numFmtId="10" fontId="4" fillId="0" borderId="0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/>
    </xf>
    <xf numFmtId="191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/>
      <protection locked="0"/>
    </xf>
    <xf numFmtId="10" fontId="7" fillId="0" borderId="0" xfId="19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198" fontId="10" fillId="0" borderId="0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3"/>
  <sheetViews>
    <sheetView showGridLines="0" tabSelected="1" workbookViewId="0" topLeftCell="A1">
      <selection activeCell="G14" sqref="G14"/>
    </sheetView>
  </sheetViews>
  <sheetFormatPr defaultColWidth="9.33203125" defaultRowHeight="11.25"/>
  <cols>
    <col min="1" max="1" width="9.33203125" style="2" customWidth="1"/>
    <col min="2" max="2" width="34.66015625" style="2" customWidth="1"/>
    <col min="3" max="3" width="15.16015625" style="2" customWidth="1"/>
    <col min="4" max="4" width="12.83203125" style="2" customWidth="1"/>
    <col min="5" max="5" width="15.5" style="2" customWidth="1"/>
    <col min="6" max="16384" width="9.33203125" style="2" customWidth="1"/>
  </cols>
  <sheetData>
    <row r="1" spans="2:7" ht="12.75">
      <c r="B1" s="1"/>
      <c r="C1" s="1"/>
      <c r="D1" s="1"/>
      <c r="E1" s="1"/>
      <c r="F1" s="1"/>
      <c r="G1" s="1"/>
    </row>
    <row r="2" spans="2:5" s="12" customFormat="1" ht="20.25">
      <c r="B2" s="15" t="s">
        <v>1</v>
      </c>
      <c r="C2" s="11"/>
      <c r="D2" s="11"/>
      <c r="E2" s="11"/>
    </row>
    <row r="3" spans="2:5" ht="12.75">
      <c r="B3" s="14"/>
      <c r="C3" s="3"/>
      <c r="D3" s="1"/>
      <c r="E3" s="3"/>
    </row>
    <row r="4" spans="2:5" ht="12.75">
      <c r="B4" s="14"/>
      <c r="C4" s="3"/>
      <c r="D4" s="1"/>
      <c r="E4" s="3"/>
    </row>
    <row r="5" spans="2:3" ht="12.75">
      <c r="B5" s="14" t="s">
        <v>8</v>
      </c>
      <c r="C5" s="33">
        <v>100000</v>
      </c>
    </row>
    <row r="6" spans="2:3" ht="12.75">
      <c r="B6" s="14" t="s">
        <v>3</v>
      </c>
      <c r="C6" s="34">
        <v>25</v>
      </c>
    </row>
    <row r="7" spans="2:3" ht="12.75">
      <c r="B7" s="14" t="s">
        <v>9</v>
      </c>
      <c r="C7" s="35">
        <v>0.07</v>
      </c>
    </row>
    <row r="8" spans="2:6" ht="12.75">
      <c r="B8" s="14"/>
      <c r="C8" s="1"/>
      <c r="F8" s="7"/>
    </row>
    <row r="9" spans="2:6" ht="12.75">
      <c r="B9" s="14" t="s">
        <v>5</v>
      </c>
      <c r="C9" s="13">
        <f>$C$5*C7/12*(1+C7/12)^($C$6*12)/((1+C7/12)^($C$6*12)-1)</f>
        <v>706.7791972750911</v>
      </c>
      <c r="F9" s="8"/>
    </row>
    <row r="10" spans="2:6" ht="12.75">
      <c r="B10" s="16"/>
      <c r="C10" s="13"/>
      <c r="D10" s="9"/>
      <c r="E10" s="13"/>
      <c r="F10" s="8"/>
    </row>
    <row r="11" spans="2:6" ht="12.75">
      <c r="B11" s="16"/>
      <c r="C11" s="13"/>
      <c r="D11" s="9"/>
      <c r="E11" s="13"/>
      <c r="F11" s="8"/>
    </row>
    <row r="12" spans="2:6" ht="12.75">
      <c r="B12" s="16" t="s">
        <v>6</v>
      </c>
      <c r="C12" s="13"/>
      <c r="D12" s="9"/>
      <c r="E12" s="13"/>
      <c r="F12" s="8"/>
    </row>
    <row r="13" spans="2:6" ht="12.75">
      <c r="B13" s="16" t="s">
        <v>7</v>
      </c>
      <c r="C13" s="13"/>
      <c r="D13" s="9"/>
      <c r="E13" s="13"/>
      <c r="F13" s="8"/>
    </row>
    <row r="14" spans="2:6" ht="12.75">
      <c r="B14" s="13" t="s">
        <v>18</v>
      </c>
      <c r="C14" s="9"/>
      <c r="D14" s="13"/>
      <c r="E14" s="1"/>
      <c r="F14" s="8"/>
    </row>
    <row r="15" spans="2:6" ht="12.75">
      <c r="B15" s="13" t="s">
        <v>19</v>
      </c>
      <c r="C15" s="9"/>
      <c r="D15" s="13"/>
      <c r="E15" s="1"/>
      <c r="F15" s="8"/>
    </row>
    <row r="16" spans="2:6" ht="12.75">
      <c r="B16" s="13"/>
      <c r="C16" s="9"/>
      <c r="D16" s="13"/>
      <c r="E16" s="1"/>
      <c r="F16" s="8"/>
    </row>
    <row r="17" spans="2:6" ht="12.75">
      <c r="B17" s="13"/>
      <c r="C17" s="9"/>
      <c r="D17" s="13"/>
      <c r="E17" s="1"/>
      <c r="F17" s="8"/>
    </row>
    <row r="18" spans="2:6" ht="12.75">
      <c r="B18" s="13"/>
      <c r="C18" s="9"/>
      <c r="D18" s="13"/>
      <c r="E18" s="1"/>
      <c r="F18" s="8"/>
    </row>
    <row r="19" spans="2:6" ht="12.75">
      <c r="B19" s="40" t="s">
        <v>20</v>
      </c>
      <c r="C19" s="9"/>
      <c r="D19" s="13"/>
      <c r="E19" s="1"/>
      <c r="F19" s="8"/>
    </row>
    <row r="20" spans="2:5" ht="12.75">
      <c r="B20" s="38" t="s">
        <v>21</v>
      </c>
      <c r="C20" s="1"/>
      <c r="D20" s="1"/>
      <c r="E20" s="1"/>
    </row>
    <row r="21" spans="2:5" ht="12.75">
      <c r="B21" s="38" t="s">
        <v>22</v>
      </c>
      <c r="C21" s="1"/>
      <c r="D21" s="1"/>
      <c r="E21" s="1"/>
    </row>
    <row r="22" spans="2:3" ht="12.75">
      <c r="B22" s="38"/>
      <c r="C22" s="10"/>
    </row>
    <row r="23" spans="2:3" ht="12.75">
      <c r="B23" s="38" t="s">
        <v>23</v>
      </c>
      <c r="C23" s="10"/>
    </row>
    <row r="24" ht="12.75">
      <c r="C24" s="10"/>
    </row>
    <row r="25" spans="2:3" ht="12.75">
      <c r="B25" s="38" t="s">
        <v>24</v>
      </c>
      <c r="C25" s="10"/>
    </row>
    <row r="27" ht="12.75">
      <c r="B27" s="2" t="s">
        <v>25</v>
      </c>
    </row>
    <row r="29" ht="12.75">
      <c r="B29" s="39" t="s">
        <v>26</v>
      </c>
    </row>
    <row r="30" ht="12.75">
      <c r="B30" s="2" t="s">
        <v>27</v>
      </c>
    </row>
    <row r="31" ht="12.75">
      <c r="B31" s="2" t="s">
        <v>28</v>
      </c>
    </row>
    <row r="32" ht="12.75">
      <c r="B32" s="2" t="s">
        <v>29</v>
      </c>
    </row>
    <row r="33" ht="12.75">
      <c r="B33" s="2" t="s">
        <v>30</v>
      </c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 topLeftCell="A1">
      <selection activeCell="H4" sqref="H4"/>
    </sheetView>
  </sheetViews>
  <sheetFormatPr defaultColWidth="9.33203125" defaultRowHeight="15" customHeight="1"/>
  <cols>
    <col min="1" max="7" width="12.83203125" style="2" customWidth="1"/>
    <col min="8" max="16384" width="9.33203125" style="2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1"/>
    </row>
    <row r="2" spans="2:9" s="5" customFormat="1" ht="20.25">
      <c r="B2" s="4" t="s">
        <v>1</v>
      </c>
      <c r="C2" s="4"/>
      <c r="D2" s="4"/>
      <c r="E2" s="4"/>
      <c r="F2" s="4"/>
      <c r="G2" s="4"/>
      <c r="H2" s="4"/>
      <c r="I2" s="4"/>
    </row>
    <row r="3" spans="2:9" ht="15" customHeight="1">
      <c r="B3" s="1"/>
      <c r="C3" s="1"/>
      <c r="D3" s="1"/>
      <c r="E3" s="1"/>
      <c r="F3" s="1"/>
      <c r="G3" s="1"/>
      <c r="H3" s="1"/>
      <c r="I3" s="1"/>
    </row>
    <row r="4" spans="2:9" ht="15" customHeight="1">
      <c r="B4" s="1" t="s">
        <v>2</v>
      </c>
      <c r="C4" s="1"/>
      <c r="D4" s="32">
        <f>Calculation!C5</f>
        <v>100000</v>
      </c>
      <c r="G4" s="1"/>
      <c r="H4" s="1"/>
      <c r="I4" s="1"/>
    </row>
    <row r="5" spans="2:9" ht="15" customHeight="1">
      <c r="B5" s="1" t="s">
        <v>3</v>
      </c>
      <c r="C5" s="1"/>
      <c r="D5" s="1">
        <f>Calculation!C6</f>
        <v>25</v>
      </c>
      <c r="F5" s="1"/>
      <c r="G5" s="1"/>
      <c r="H5" s="1"/>
      <c r="I5" s="1"/>
    </row>
    <row r="6" spans="2:9" ht="15" customHeight="1">
      <c r="B6" s="1"/>
      <c r="C6" s="1"/>
      <c r="D6" s="1"/>
      <c r="E6" s="6"/>
      <c r="F6" s="1"/>
      <c r="G6" s="1"/>
      <c r="H6" s="1"/>
      <c r="I6" s="1"/>
    </row>
    <row r="7" spans="2:9" ht="15" customHeight="1">
      <c r="B7" s="36" t="s">
        <v>17</v>
      </c>
      <c r="C7" s="1"/>
      <c r="D7" s="1"/>
      <c r="E7" s="6"/>
      <c r="F7" s="1"/>
      <c r="G7" s="1"/>
      <c r="H7" s="1"/>
      <c r="I7" s="1"/>
    </row>
    <row r="8" spans="2:9" ht="15" customHeight="1">
      <c r="B8" s="1"/>
      <c r="C8" s="1"/>
      <c r="D8" s="1"/>
      <c r="E8" s="1"/>
      <c r="F8" s="1"/>
      <c r="G8" s="1"/>
      <c r="H8" s="1"/>
      <c r="I8" s="1"/>
    </row>
    <row r="9" spans="2:7" ht="15" customHeight="1">
      <c r="B9" s="22" t="s">
        <v>4</v>
      </c>
      <c r="C9" s="23" t="s">
        <v>0</v>
      </c>
      <c r="D9" s="22" t="s">
        <v>4</v>
      </c>
      <c r="E9" s="23" t="s">
        <v>0</v>
      </c>
      <c r="F9" s="22" t="s">
        <v>4</v>
      </c>
      <c r="G9" s="23" t="s">
        <v>0</v>
      </c>
    </row>
    <row r="10" spans="2:7" ht="15" customHeight="1">
      <c r="B10" s="24">
        <v>4</v>
      </c>
      <c r="C10" s="25">
        <f aca="true" t="shared" si="0" ref="C10:C30">$D$4*B10/1200*(1+B10/1200)^($D$5*12)/((1+B10/1200)^($D$5*12)-1)</f>
        <v>527.8368402977688</v>
      </c>
      <c r="D10" s="24">
        <v>7</v>
      </c>
      <c r="E10" s="25">
        <f aca="true" t="shared" si="1" ref="E10:E30">$D$4*D10/1200*(1+D10/1200)^($D$5*12)/((1+D10/1200)^($D$5*12)-1)</f>
        <v>706.7791972750911</v>
      </c>
      <c r="F10" s="24">
        <v>10</v>
      </c>
      <c r="G10" s="25">
        <f aca="true" t="shared" si="2" ref="G10:G30">$D$4*F10/1200*(1+F10/1200)^($D$5*12)/((1+F10/1200)^($D$5*12)-1)</f>
        <v>908.7007455400615</v>
      </c>
    </row>
    <row r="11" spans="2:7" ht="15" customHeight="1">
      <c r="B11" s="24">
        <f aca="true" t="shared" si="3" ref="B11:B21">B10+0.25</f>
        <v>4.25</v>
      </c>
      <c r="C11" s="25">
        <f t="shared" si="0"/>
        <v>541.738100980546</v>
      </c>
      <c r="D11" s="24">
        <f aca="true" t="shared" si="4" ref="D11:D21">D10+0.25</f>
        <v>7.25</v>
      </c>
      <c r="E11" s="25">
        <f t="shared" si="1"/>
        <v>722.8068640971653</v>
      </c>
      <c r="F11" s="24">
        <f aca="true" t="shared" si="5" ref="F11:F21">F10+0.25</f>
        <v>10.25</v>
      </c>
      <c r="G11" s="25">
        <f t="shared" si="2"/>
        <v>926.3832818941299</v>
      </c>
    </row>
    <row r="12" spans="2:7" ht="15" customHeight="1">
      <c r="B12" s="24">
        <f t="shared" si="3"/>
        <v>4.5</v>
      </c>
      <c r="C12" s="25">
        <f t="shared" si="0"/>
        <v>555.8324779619952</v>
      </c>
      <c r="D12" s="24">
        <f t="shared" si="4"/>
        <v>7.5</v>
      </c>
      <c r="E12" s="25">
        <f t="shared" si="1"/>
        <v>738.9911777974572</v>
      </c>
      <c r="F12" s="24">
        <f t="shared" si="5"/>
        <v>10.5</v>
      </c>
      <c r="G12" s="25">
        <f t="shared" si="2"/>
        <v>944.1817051545127</v>
      </c>
    </row>
    <row r="13" spans="2:7" ht="15" customHeight="1">
      <c r="B13" s="24">
        <f t="shared" si="3"/>
        <v>4.75</v>
      </c>
      <c r="C13" s="25">
        <f t="shared" si="0"/>
        <v>570.117361381097</v>
      </c>
      <c r="D13" s="24">
        <f t="shared" si="4"/>
        <v>7.75</v>
      </c>
      <c r="E13" s="25">
        <f t="shared" si="1"/>
        <v>755.3287622883078</v>
      </c>
      <c r="F13" s="24">
        <f t="shared" si="5"/>
        <v>10.75</v>
      </c>
      <c r="G13" s="25">
        <f t="shared" si="2"/>
        <v>962.0927225631216</v>
      </c>
    </row>
    <row r="14" spans="2:7" ht="15" customHeight="1">
      <c r="B14" s="24">
        <f t="shared" si="3"/>
        <v>5</v>
      </c>
      <c r="C14" s="25">
        <f t="shared" si="0"/>
        <v>584.590041507978</v>
      </c>
      <c r="D14" s="24">
        <f t="shared" si="4"/>
        <v>8</v>
      </c>
      <c r="E14" s="25">
        <f t="shared" si="1"/>
        <v>771.8162193730051</v>
      </c>
      <c r="F14" s="24">
        <f t="shared" si="5"/>
        <v>11</v>
      </c>
      <c r="G14" s="25">
        <f t="shared" si="2"/>
        <v>980.1130769167471</v>
      </c>
    </row>
    <row r="15" spans="2:7" ht="15" customHeight="1">
      <c r="B15" s="24">
        <f t="shared" si="3"/>
        <v>5.25</v>
      </c>
      <c r="C15" s="25">
        <f t="shared" si="0"/>
        <v>599.2477151712692</v>
      </c>
      <c r="D15" s="24">
        <f t="shared" si="4"/>
        <v>8.25</v>
      </c>
      <c r="E15" s="25">
        <f t="shared" si="1"/>
        <v>788.4501346861897</v>
      </c>
      <c r="F15" s="24">
        <f t="shared" si="5"/>
        <v>11.25</v>
      </c>
      <c r="G15" s="25">
        <f t="shared" si="2"/>
        <v>998.2395498668027</v>
      </c>
    </row>
    <row r="16" spans="2:7" ht="15" customHeight="1">
      <c r="B16" s="24">
        <f t="shared" si="3"/>
        <v>5.5</v>
      </c>
      <c r="C16" s="25">
        <f t="shared" si="0"/>
        <v>614.0874922814696</v>
      </c>
      <c r="D16" s="24">
        <f t="shared" si="4"/>
        <v>8.5</v>
      </c>
      <c r="E16" s="25">
        <f t="shared" si="1"/>
        <v>805.2270834621305</v>
      </c>
      <c r="F16" s="24">
        <f t="shared" si="5"/>
        <v>11.5</v>
      </c>
      <c r="G16" s="25">
        <f t="shared" si="2"/>
        <v>1016.4689649781312</v>
      </c>
    </row>
    <row r="17" spans="2:7" ht="15" customHeight="1">
      <c r="B17" s="24">
        <f t="shared" si="3"/>
        <v>5.75</v>
      </c>
      <c r="C17" s="25">
        <f t="shared" si="0"/>
        <v>629.1064024226567</v>
      </c>
      <c r="D17" s="24">
        <f t="shared" si="4"/>
        <v>8.75</v>
      </c>
      <c r="E17" s="25">
        <f t="shared" si="1"/>
        <v>822.1436361172722</v>
      </c>
      <c r="F17" s="24">
        <f t="shared" si="5"/>
        <v>11.75</v>
      </c>
      <c r="G17" s="25">
        <f t="shared" si="2"/>
        <v>1034.7981905493161</v>
      </c>
    </row>
    <row r="18" spans="2:7" ht="15" customHeight="1">
      <c r="B18" s="24">
        <f t="shared" si="3"/>
        <v>6</v>
      </c>
      <c r="C18" s="25">
        <f t="shared" si="0"/>
        <v>644.3014014855171</v>
      </c>
      <c r="D18" s="24">
        <f t="shared" si="4"/>
        <v>9</v>
      </c>
      <c r="E18" s="25">
        <f t="shared" si="1"/>
        <v>839.196363634841</v>
      </c>
      <c r="F18" s="24">
        <f t="shared" si="5"/>
        <v>12</v>
      </c>
      <c r="G18" s="25">
        <f t="shared" si="2"/>
        <v>1053.2241421976278</v>
      </c>
    </row>
    <row r="19" spans="2:7" ht="15" customHeight="1">
      <c r="B19" s="24">
        <f t="shared" si="3"/>
        <v>6.25</v>
      </c>
      <c r="C19" s="25">
        <f t="shared" si="0"/>
        <v>659.6693783150458</v>
      </c>
      <c r="D19" s="24">
        <f t="shared" si="4"/>
        <v>9.25</v>
      </c>
      <c r="E19" s="25">
        <f t="shared" si="1"/>
        <v>856.3818427409509</v>
      </c>
      <c r="F19" s="24">
        <f t="shared" si="5"/>
        <v>12.25</v>
      </c>
      <c r="G19" s="25">
        <f t="shared" si="2"/>
        <v>1071.7437852128896</v>
      </c>
    </row>
    <row r="20" spans="2:7" ht="15" customHeight="1">
      <c r="B20" s="24">
        <f t="shared" si="3"/>
        <v>6.5</v>
      </c>
      <c r="C20" s="25">
        <f t="shared" si="0"/>
        <v>675.2071613476426</v>
      </c>
      <c r="D20" s="24">
        <f t="shared" si="4"/>
        <v>9.5</v>
      </c>
      <c r="E20" s="25">
        <f t="shared" si="1"/>
        <v>873.6966608630771</v>
      </c>
      <c r="F20" s="24">
        <f t="shared" si="5"/>
        <v>12.5</v>
      </c>
      <c r="G20" s="25">
        <f t="shared" si="2"/>
        <v>1090.3541366850231</v>
      </c>
    </row>
    <row r="21" spans="2:7" ht="15" customHeight="1">
      <c r="B21" s="24">
        <f t="shared" si="3"/>
        <v>6.75</v>
      </c>
      <c r="C21" s="25">
        <f t="shared" si="0"/>
        <v>690.9115252126448</v>
      </c>
      <c r="D21" s="24">
        <f t="shared" si="4"/>
        <v>9.75</v>
      </c>
      <c r="E21" s="25">
        <f t="shared" si="1"/>
        <v>891.137420863271</v>
      </c>
      <c r="F21" s="24">
        <f t="shared" si="5"/>
        <v>12.75</v>
      </c>
      <c r="G21" s="25">
        <f t="shared" si="2"/>
        <v>1109.0522674109268</v>
      </c>
    </row>
    <row r="22" spans="2:7" ht="15" customHeight="1">
      <c r="B22" s="24">
        <f aca="true" t="shared" si="6" ref="B22:B30">B21+0.25</f>
        <v>7</v>
      </c>
      <c r="C22" s="25">
        <f t="shared" si="0"/>
        <v>706.7791972750911</v>
      </c>
      <c r="D22" s="24">
        <f aca="true" t="shared" si="7" ref="D22:D30">D21+0.25</f>
        <v>10</v>
      </c>
      <c r="E22" s="25">
        <f t="shared" si="1"/>
        <v>908.7007455400615</v>
      </c>
      <c r="F22" s="24">
        <f aca="true" t="shared" si="8" ref="F22:F30">F21+0.25</f>
        <v>13</v>
      </c>
      <c r="G22" s="25">
        <f t="shared" si="2"/>
        <v>1127.8353035868452</v>
      </c>
    </row>
    <row r="23" spans="2:7" ht="15" customHeight="1">
      <c r="B23" s="24">
        <f t="shared" si="6"/>
        <v>7.25</v>
      </c>
      <c r="C23" s="25">
        <f t="shared" si="0"/>
        <v>722.8068640971653</v>
      </c>
      <c r="D23" s="24">
        <f t="shared" si="7"/>
        <v>10.25</v>
      </c>
      <c r="E23" s="25">
        <f t="shared" si="1"/>
        <v>926.3832818941299</v>
      </c>
      <c r="F23" s="24">
        <f t="shared" si="8"/>
        <v>13.25</v>
      </c>
      <c r="G23" s="25">
        <f t="shared" si="2"/>
        <v>1146.7004282929113</v>
      </c>
    </row>
    <row r="24" spans="2:7" ht="15" customHeight="1">
      <c r="B24" s="24">
        <f t="shared" si="6"/>
        <v>7.5</v>
      </c>
      <c r="C24" s="25">
        <f t="shared" si="0"/>
        <v>738.9911777974572</v>
      </c>
      <c r="D24" s="24">
        <f t="shared" si="7"/>
        <v>10.5</v>
      </c>
      <c r="E24" s="25">
        <f t="shared" si="1"/>
        <v>944.1817051545127</v>
      </c>
      <c r="F24" s="24">
        <f t="shared" si="8"/>
        <v>13.5</v>
      </c>
      <c r="G24" s="25">
        <f t="shared" si="2"/>
        <v>1165.6448827771135</v>
      </c>
    </row>
    <row r="25" spans="2:7" ht="15" customHeight="1">
      <c r="B25" s="24">
        <f t="shared" si="6"/>
        <v>7.75</v>
      </c>
      <c r="C25" s="25">
        <f t="shared" si="0"/>
        <v>755.3287622883078</v>
      </c>
      <c r="D25" s="24">
        <f t="shared" si="7"/>
        <v>10.75</v>
      </c>
      <c r="E25" s="25">
        <f t="shared" si="1"/>
        <v>962.0927225631216</v>
      </c>
      <c r="F25" s="24">
        <f t="shared" si="8"/>
        <v>13.75</v>
      </c>
      <c r="G25" s="25">
        <f t="shared" si="2"/>
        <v>1184.665967546156</v>
      </c>
    </row>
    <row r="26" spans="2:7" ht="15" customHeight="1">
      <c r="B26" s="24">
        <f t="shared" si="6"/>
        <v>8</v>
      </c>
      <c r="C26" s="25">
        <f t="shared" si="0"/>
        <v>771.8162193730051</v>
      </c>
      <c r="D26" s="24">
        <f t="shared" si="7"/>
        <v>11</v>
      </c>
      <c r="E26" s="25">
        <f t="shared" si="1"/>
        <v>980.1130769167471</v>
      </c>
      <c r="F26" s="24">
        <f t="shared" si="8"/>
        <v>14</v>
      </c>
      <c r="G26" s="25">
        <f t="shared" si="2"/>
        <v>1203.7610432711485</v>
      </c>
    </row>
    <row r="27" spans="2:7" ht="15" customHeight="1">
      <c r="B27" s="24">
        <f t="shared" si="6"/>
        <v>8.25</v>
      </c>
      <c r="C27" s="25">
        <f t="shared" si="0"/>
        <v>788.4501346861897</v>
      </c>
      <c r="D27" s="24">
        <f t="shared" si="7"/>
        <v>11.25</v>
      </c>
      <c r="E27" s="25">
        <f t="shared" si="1"/>
        <v>998.2395498668027</v>
      </c>
      <c r="F27" s="24">
        <f t="shared" si="8"/>
        <v>14.25</v>
      </c>
      <c r="G27" s="25">
        <f t="shared" si="2"/>
        <v>1222.927531516233</v>
      </c>
    </row>
    <row r="28" spans="2:7" ht="15" customHeight="1">
      <c r="B28" s="24">
        <f t="shared" si="6"/>
        <v>8.5</v>
      </c>
      <c r="C28" s="25">
        <f t="shared" si="0"/>
        <v>805.2270834621305</v>
      </c>
      <c r="D28" s="24">
        <f t="shared" si="7"/>
        <v>11.5</v>
      </c>
      <c r="E28" s="25">
        <f t="shared" si="1"/>
        <v>1016.4689649781312</v>
      </c>
      <c r="F28" s="24">
        <f t="shared" si="8"/>
        <v>14.5</v>
      </c>
      <c r="G28" s="25">
        <f t="shared" si="2"/>
        <v>1242.1629152984656</v>
      </c>
    </row>
    <row r="29" spans="2:7" ht="15" customHeight="1">
      <c r="B29" s="24">
        <f t="shared" si="6"/>
        <v>8.75</v>
      </c>
      <c r="C29" s="25">
        <f t="shared" si="0"/>
        <v>822.1436361172722</v>
      </c>
      <c r="D29" s="24">
        <f t="shared" si="7"/>
        <v>11.75</v>
      </c>
      <c r="E29" s="25">
        <f t="shared" si="1"/>
        <v>1034.7981905493161</v>
      </c>
      <c r="F29" s="24">
        <f t="shared" si="8"/>
        <v>14.75</v>
      </c>
      <c r="G29" s="25">
        <f t="shared" si="2"/>
        <v>1261.4647394873998</v>
      </c>
    </row>
    <row r="30" spans="2:7" ht="15" customHeight="1">
      <c r="B30" s="24">
        <f t="shared" si="6"/>
        <v>9</v>
      </c>
      <c r="C30" s="25">
        <f t="shared" si="0"/>
        <v>839.196363634841</v>
      </c>
      <c r="D30" s="24">
        <f t="shared" si="7"/>
        <v>12</v>
      </c>
      <c r="E30" s="25">
        <f t="shared" si="1"/>
        <v>1053.2241421976278</v>
      </c>
      <c r="F30" s="24">
        <f t="shared" si="8"/>
        <v>15</v>
      </c>
      <c r="G30" s="25">
        <f t="shared" si="2"/>
        <v>1280.8306110529356</v>
      </c>
    </row>
    <row r="31" spans="2:7" ht="15" customHeight="1">
      <c r="B31" s="26"/>
      <c r="C31" s="27"/>
      <c r="D31" s="18"/>
      <c r="E31" s="27"/>
      <c r="F31" s="26"/>
      <c r="G31" s="27"/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1"/>
  <sheetViews>
    <sheetView showGridLines="0" workbookViewId="0" topLeftCell="A1">
      <selection activeCell="J4" sqref="J4"/>
    </sheetView>
  </sheetViews>
  <sheetFormatPr defaultColWidth="9.33203125" defaultRowHeight="15" customHeight="1"/>
  <cols>
    <col min="1" max="7" width="12.83203125" style="1" customWidth="1"/>
    <col min="8" max="8" width="9.33203125" style="1" customWidth="1"/>
    <col min="9" max="16384" width="9.33203125" style="28" customWidth="1"/>
  </cols>
  <sheetData>
    <row r="2" spans="2:9" s="5" customFormat="1" ht="20.25">
      <c r="B2" s="4" t="s">
        <v>14</v>
      </c>
      <c r="C2" s="4"/>
      <c r="D2" s="4"/>
      <c r="E2" s="4"/>
      <c r="F2" s="4"/>
      <c r="G2" s="4"/>
      <c r="H2" s="4"/>
      <c r="I2" s="4"/>
    </row>
    <row r="4" spans="1:8" ht="15" customHeight="1">
      <c r="A4" s="28"/>
      <c r="B4" s="1" t="s">
        <v>10</v>
      </c>
      <c r="C4" s="29">
        <f>Calculation!C5</f>
        <v>100000</v>
      </c>
      <c r="E4" s="37" t="s">
        <v>15</v>
      </c>
      <c r="F4" s="36"/>
      <c r="G4" s="36"/>
      <c r="H4" s="36"/>
    </row>
    <row r="5" spans="1:8" ht="15" customHeight="1">
      <c r="A5" s="28"/>
      <c r="B5" s="1" t="s">
        <v>11</v>
      </c>
      <c r="C5" s="30">
        <f>Calculation!C7</f>
        <v>0.07</v>
      </c>
      <c r="E5" s="36" t="s">
        <v>16</v>
      </c>
      <c r="F5" s="36"/>
      <c r="G5" s="36"/>
      <c r="H5" s="36"/>
    </row>
    <row r="6" spans="1:5" ht="15" customHeight="1">
      <c r="A6" s="28"/>
      <c r="E6" s="6"/>
    </row>
    <row r="7" spans="1:7" ht="15" customHeight="1">
      <c r="A7" s="28"/>
      <c r="B7" s="19" t="s">
        <v>12</v>
      </c>
      <c r="C7" s="20" t="s">
        <v>13</v>
      </c>
      <c r="D7" s="19" t="s">
        <v>12</v>
      </c>
      <c r="E7" s="21" t="s">
        <v>13</v>
      </c>
      <c r="F7" s="19" t="s">
        <v>12</v>
      </c>
      <c r="G7" s="21" t="s">
        <v>13</v>
      </c>
    </row>
    <row r="8" spans="1:7" ht="15" customHeight="1">
      <c r="A8" s="28"/>
      <c r="B8" s="17">
        <v>1</v>
      </c>
      <c r="C8" s="25">
        <f aca="true" t="shared" si="0" ref="C8:C17">PMT($C$5/12,B8*12,-$C$4,0,0)</f>
        <v>8652.674609813781</v>
      </c>
      <c r="D8" s="17">
        <f>B17+1</f>
        <v>11</v>
      </c>
      <c r="E8" s="25">
        <f aca="true" t="shared" si="1" ref="E8:E17">PMT($C$5/12,D8*12,-$C$4,0,0)</f>
        <v>1088.4100935810827</v>
      </c>
      <c r="F8" s="17">
        <f>D17+1</f>
        <v>21</v>
      </c>
      <c r="G8" s="25">
        <f aca="true" t="shared" si="2" ref="G8:G17">PMT($C$5/12,F8*12,-$C$4,0,0)</f>
        <v>758.4717133058824</v>
      </c>
    </row>
    <row r="9" spans="1:7" ht="15" customHeight="1">
      <c r="A9" s="28"/>
      <c r="B9" s="17">
        <f aca="true" t="shared" si="3" ref="B9:B17">B8+1</f>
        <v>2</v>
      </c>
      <c r="C9" s="25">
        <f t="shared" si="0"/>
        <v>4477.257910314528</v>
      </c>
      <c r="D9" s="17">
        <f aca="true" t="shared" si="4" ref="D9:D17">D8+1</f>
        <v>12</v>
      </c>
      <c r="E9" s="25">
        <f t="shared" si="1"/>
        <v>1028.381095012279</v>
      </c>
      <c r="F9" s="17">
        <f aca="true" t="shared" si="5" ref="F9:F17">F8+1</f>
        <v>22</v>
      </c>
      <c r="G9" s="25">
        <f t="shared" si="2"/>
        <v>743.42410102897</v>
      </c>
    </row>
    <row r="10" spans="1:7" ht="15" customHeight="1">
      <c r="A10" s="28"/>
      <c r="B10" s="17">
        <f t="shared" si="3"/>
        <v>3</v>
      </c>
      <c r="C10" s="25">
        <f t="shared" si="0"/>
        <v>3087.7096865371855</v>
      </c>
      <c r="D10" s="17">
        <f t="shared" si="4"/>
        <v>13</v>
      </c>
      <c r="E10" s="25">
        <f t="shared" si="1"/>
        <v>978.0741406121017</v>
      </c>
      <c r="F10" s="17">
        <f t="shared" si="5"/>
        <v>23</v>
      </c>
      <c r="G10" s="25">
        <f t="shared" si="2"/>
        <v>729.9192214640494</v>
      </c>
    </row>
    <row r="11" spans="1:7" ht="15" customHeight="1">
      <c r="A11" s="28"/>
      <c r="B11" s="17">
        <f t="shared" si="3"/>
        <v>4</v>
      </c>
      <c r="C11" s="25">
        <f t="shared" si="0"/>
        <v>2394.6244662442846</v>
      </c>
      <c r="D11" s="17">
        <f t="shared" si="4"/>
        <v>14</v>
      </c>
      <c r="E11" s="25">
        <f t="shared" si="1"/>
        <v>935.400541794664</v>
      </c>
      <c r="F11" s="17">
        <f t="shared" si="5"/>
        <v>24</v>
      </c>
      <c r="G11" s="25">
        <f t="shared" si="2"/>
        <v>717.7595794842509</v>
      </c>
    </row>
    <row r="12" spans="1:7" ht="15" customHeight="1">
      <c r="A12" s="28"/>
      <c r="B12" s="17">
        <f t="shared" si="3"/>
        <v>5</v>
      </c>
      <c r="C12" s="25">
        <f t="shared" si="0"/>
        <v>1980.1198540349483</v>
      </c>
      <c r="D12" s="17">
        <f t="shared" si="4"/>
        <v>15</v>
      </c>
      <c r="E12" s="25">
        <f t="shared" si="1"/>
        <v>898.8282708524252</v>
      </c>
      <c r="F12" s="17">
        <f t="shared" si="5"/>
        <v>25</v>
      </c>
      <c r="G12" s="25">
        <f t="shared" si="2"/>
        <v>706.7791972750911</v>
      </c>
    </row>
    <row r="13" spans="1:7" ht="15" customHeight="1">
      <c r="A13" s="28"/>
      <c r="B13" s="17">
        <f t="shared" si="3"/>
        <v>6</v>
      </c>
      <c r="C13" s="25">
        <f t="shared" si="0"/>
        <v>1704.9006471969574</v>
      </c>
      <c r="D13" s="17">
        <f t="shared" si="4"/>
        <v>16</v>
      </c>
      <c r="E13" s="25">
        <f t="shared" si="1"/>
        <v>867.2080201807245</v>
      </c>
      <c r="F13" s="17">
        <f t="shared" si="5"/>
        <v>26</v>
      </c>
      <c r="G13" s="25">
        <f t="shared" si="2"/>
        <v>696.8375643081555</v>
      </c>
    </row>
    <row r="14" spans="1:7" ht="15" customHeight="1">
      <c r="A14" s="28"/>
      <c r="B14" s="17">
        <f t="shared" si="3"/>
        <v>7</v>
      </c>
      <c r="C14" s="25">
        <f t="shared" si="0"/>
        <v>1509.2679982189359</v>
      </c>
      <c r="D14" s="17">
        <f t="shared" si="4"/>
        <v>17</v>
      </c>
      <c r="E14" s="25">
        <f t="shared" si="1"/>
        <v>839.6606529600988</v>
      </c>
      <c r="F14" s="17">
        <f t="shared" si="5"/>
        <v>27</v>
      </c>
      <c r="G14" s="25">
        <f t="shared" si="2"/>
        <v>687.8149316094995</v>
      </c>
    </row>
    <row r="15" spans="1:7" ht="15" customHeight="1">
      <c r="A15" s="28"/>
      <c r="B15" s="17">
        <f t="shared" si="3"/>
        <v>8</v>
      </c>
      <c r="C15" s="25">
        <f t="shared" si="0"/>
        <v>1363.371708050312</v>
      </c>
      <c r="D15" s="17">
        <f t="shared" si="4"/>
        <v>18</v>
      </c>
      <c r="E15" s="25">
        <f t="shared" si="1"/>
        <v>815.5021707559271</v>
      </c>
      <c r="F15" s="17">
        <f t="shared" si="5"/>
        <v>28</v>
      </c>
      <c r="G15" s="25">
        <f t="shared" si="2"/>
        <v>679.6086142086083</v>
      </c>
    </row>
    <row r="16" spans="1:7" ht="15" customHeight="1">
      <c r="A16" s="28"/>
      <c r="B16" s="17">
        <f t="shared" si="3"/>
        <v>9</v>
      </c>
      <c r="C16" s="25">
        <f t="shared" si="0"/>
        <v>1250.627659437072</v>
      </c>
      <c r="D16" s="17">
        <f t="shared" si="4"/>
        <v>19</v>
      </c>
      <c r="E16" s="25">
        <f t="shared" si="1"/>
        <v>794.1923759323731</v>
      </c>
      <c r="F16" s="17">
        <f t="shared" si="5"/>
        <v>29</v>
      </c>
      <c r="G16" s="25">
        <f t="shared" si="2"/>
        <v>672.130058377831</v>
      </c>
    </row>
    <row r="17" spans="1:7" ht="15" customHeight="1">
      <c r="A17" s="28"/>
      <c r="B17" s="18">
        <f t="shared" si="3"/>
        <v>10</v>
      </c>
      <c r="C17" s="31">
        <f t="shared" si="0"/>
        <v>1161.0847921862382</v>
      </c>
      <c r="D17" s="18">
        <f t="shared" si="4"/>
        <v>20</v>
      </c>
      <c r="E17" s="31">
        <f t="shared" si="1"/>
        <v>775.2989356188735</v>
      </c>
      <c r="F17" s="18">
        <f t="shared" si="5"/>
        <v>30</v>
      </c>
      <c r="G17" s="31">
        <f t="shared" si="2"/>
        <v>665.3024951791826</v>
      </c>
    </row>
    <row r="18" spans="1:6" ht="15" customHeight="1">
      <c r="A18" s="13"/>
      <c r="B18" s="13"/>
      <c r="C18" s="13"/>
      <c r="D18" s="13"/>
      <c r="E18" s="13"/>
      <c r="F18" s="13"/>
    </row>
    <row r="19" spans="1:6" ht="15" customHeight="1">
      <c r="A19" s="13"/>
      <c r="B19" s="13"/>
      <c r="C19" s="13"/>
      <c r="D19" s="13"/>
      <c r="E19" s="13"/>
      <c r="F19" s="13"/>
    </row>
    <row r="20" spans="1:6" ht="15" customHeight="1">
      <c r="A20" s="13"/>
      <c r="B20" s="13"/>
      <c r="C20" s="13"/>
      <c r="D20" s="13"/>
      <c r="E20" s="13"/>
      <c r="F20" s="13"/>
    </row>
    <row r="21" spans="1:6" ht="15" customHeight="1">
      <c r="A21" s="13"/>
      <c r="B21" s="13"/>
      <c r="C21" s="13"/>
      <c r="D21" s="13"/>
      <c r="E21" s="13"/>
      <c r="F21" s="13"/>
    </row>
    <row r="22" spans="1:6" ht="15" customHeight="1">
      <c r="A22" s="13"/>
      <c r="B22" s="13"/>
      <c r="C22" s="13"/>
      <c r="D22" s="13"/>
      <c r="E22" s="13"/>
      <c r="F22" s="13"/>
    </row>
    <row r="23" spans="1:6" ht="15" customHeight="1">
      <c r="A23" s="13"/>
      <c r="B23" s="13"/>
      <c r="C23" s="13"/>
      <c r="D23" s="13"/>
      <c r="E23" s="13"/>
      <c r="F23" s="13"/>
    </row>
    <row r="24" spans="1:6" ht="15" customHeight="1">
      <c r="A24" s="13"/>
      <c r="B24" s="13"/>
      <c r="C24" s="13"/>
      <c r="D24" s="13"/>
      <c r="E24" s="13"/>
      <c r="F24" s="13"/>
    </row>
    <row r="25" spans="1:6" ht="15" customHeight="1">
      <c r="A25" s="13"/>
      <c r="B25" s="13"/>
      <c r="C25" s="13"/>
      <c r="D25" s="13"/>
      <c r="E25" s="13"/>
      <c r="F25" s="13"/>
    </row>
    <row r="26" spans="1:6" ht="15" customHeight="1">
      <c r="A26" s="13"/>
      <c r="B26" s="13"/>
      <c r="C26" s="13"/>
      <c r="D26" s="13"/>
      <c r="E26" s="13"/>
      <c r="F26" s="13"/>
    </row>
    <row r="27" spans="1:6" ht="15" customHeight="1">
      <c r="A27" s="13"/>
      <c r="B27" s="13"/>
      <c r="C27" s="13"/>
      <c r="D27" s="13"/>
      <c r="E27" s="13"/>
      <c r="F27" s="13"/>
    </row>
    <row r="28" spans="1:6" ht="15" customHeight="1">
      <c r="A28" s="13"/>
      <c r="B28" s="13"/>
      <c r="C28" s="13"/>
      <c r="D28" s="13"/>
      <c r="E28" s="13"/>
      <c r="F28" s="13"/>
    </row>
    <row r="29" spans="1:6" ht="15" customHeight="1">
      <c r="A29" s="13"/>
      <c r="B29" s="13"/>
      <c r="C29" s="13"/>
      <c r="D29" s="13"/>
      <c r="E29" s="13"/>
      <c r="F29" s="13"/>
    </row>
    <row r="30" spans="1:6" ht="15" customHeight="1">
      <c r="A30" s="13"/>
      <c r="B30" s="13"/>
      <c r="C30" s="13"/>
      <c r="D30" s="13"/>
      <c r="E30" s="13"/>
      <c r="F30" s="13"/>
    </row>
    <row r="31" spans="1:5" ht="15" customHeight="1">
      <c r="A31" s="9"/>
      <c r="E31" s="9"/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Minimum Payments</dc:title>
  <dc:subject/>
  <dc:creator>Lorraine</dc:creator>
  <cp:keywords/>
  <dc:description/>
  <cp:lastModifiedBy>dunning</cp:lastModifiedBy>
  <cp:lastPrinted>2001-12-01T13:22:11Z</cp:lastPrinted>
  <dcterms:created xsi:type="dcterms:W3CDTF">2001-04-09T02:07:04Z</dcterms:created>
  <dcterms:modified xsi:type="dcterms:W3CDTF">2002-11-11T08:02:32Z</dcterms:modified>
  <cp:category/>
  <cp:version/>
  <cp:contentType/>
  <cp:contentStatus/>
</cp:coreProperties>
</file>